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_AY2020_2021\Fall 2020\"/>
    </mc:Choice>
  </mc:AlternateContent>
  <bookViews>
    <workbookView xWindow="0" yWindow="0" windowWidth="20985" windowHeight="9165"/>
  </bookViews>
  <sheets>
    <sheet name="FA 2020 PT Tuition &amp; Fees" sheetId="2" r:id="rId1"/>
  </sheets>
  <calcPr calcId="162913"/>
</workbook>
</file>

<file path=xl/calcChain.xml><?xml version="1.0" encoding="utf-8"?>
<calcChain xmlns="http://schemas.openxmlformats.org/spreadsheetml/2006/main"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J31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D10" i="2"/>
  <c r="L10" i="2" s="1"/>
  <c r="C10" i="2"/>
  <c r="K10" i="2" s="1"/>
  <c r="I9" i="2"/>
  <c r="H9" i="2"/>
  <c r="G9" i="2"/>
  <c r="F9" i="2"/>
  <c r="E9" i="2"/>
  <c r="D9" i="2"/>
  <c r="C9" i="2"/>
  <c r="B36" i="2" l="1"/>
  <c r="L24" i="2"/>
  <c r="K24" i="2"/>
  <c r="J24" i="2"/>
  <c r="I24" i="2"/>
  <c r="H24" i="2"/>
  <c r="G24" i="2"/>
  <c r="F24" i="2"/>
  <c r="E24" i="2"/>
  <c r="D24" i="2"/>
  <c r="C24" i="2"/>
  <c r="B20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<sst xmlns="http://schemas.openxmlformats.org/spreadsheetml/2006/main" count="59" uniqueCount="33">
  <si>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</si>
  <si>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</si>
  <si>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</si>
  <si>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</si>
  <si>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</si>
  <si>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</si>
  <si>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</si>
  <si>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</si>
  <si>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</si>
  <si>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</si>
  <si>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</si>
  <si>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</si>
  <si>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</si>
  <si>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</si>
  <si>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</si>
  <si>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</si>
  <si>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</si>
  <si>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</si>
  <si>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</si>
  <si>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</si>
  <si>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</si>
  <si>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</si>
  <si>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</si>
  <si>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</si>
  <si>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</si>
  <si>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</si>
  <si>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Physical Therapy</t>
  </si>
  <si>
    <t>Tuition and Fees for Non-Resident Physical Therapy</t>
  </si>
  <si>
    <t>All information in this document is available at www.buffalo.edu/studentaccounts/tuition-and-fees.</t>
  </si>
  <si>
    <t>Physical Therapy Tuition and Fee Billing Rates: Fall 2020</t>
  </si>
  <si>
    <t>Career Services Fee</t>
  </si>
  <si>
    <t>Academic Excellence and Success Fee</t>
  </si>
  <si>
    <t>Student Activity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</si>
</sst>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Fill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27" tableBorderDxfId="26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25" dataCellStyle="Currency"/>
    <tableColumn id="3" name="2 credits" dataDxfId="24" dataCellStyle="Currency"/>
    <tableColumn id="4" name="3 credits" dataDxfId="23" dataCellStyle="Currency"/>
    <tableColumn id="5" name="4 credits" dataDxfId="22" dataCellStyle="Currency"/>
    <tableColumn id="6" name="5 credits" dataDxfId="21" dataCellStyle="Currency"/>
    <tableColumn id="7" name="6 credits" dataDxfId="20" dataCellStyle="Currency"/>
    <tableColumn id="8" name="7 credits" dataDxfId="19" dataCellStyle="Currency"/>
    <tableColumn id="9" name="8 credits" dataDxfId="18" dataCellStyle="Currency"/>
    <tableColumn id="10" name="9 credits*" dataDxfId="17" dataCellStyle="Currency"/>
    <tableColumn id="11" name="10 credits*" dataDxfId="16" dataCellStyle="Currency"/>
    <tableColumn id="12" name="11 credits*" dataDxfId="15" dataCellStyle="Currency"/>
    <tableColumn id="13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3:M36" totalsRowShown="0" headerRowDxfId="13" tableBorderDxfId="12">
  <autoFilter ref="A23:M3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6"/>
  <sheetViews>
    <sheetView tabSelected="1" topLeftCell="A10" zoomScaleNormal="100" workbookViewId="0">
      <selection activeCell="F25" sqref="F25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29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1016</v>
      </c>
      <c r="C8" s="18">
        <f t="shared" ref="C8" si="0">SUM(B8*2)</f>
        <v>2032</v>
      </c>
      <c r="D8" s="18">
        <f t="shared" ref="D8" si="1">SUM(B8*3)</f>
        <v>3048</v>
      </c>
      <c r="E8" s="18">
        <f t="shared" ref="E8" si="2">SUM(B8*4)</f>
        <v>4064</v>
      </c>
      <c r="F8" s="18">
        <f t="shared" ref="F8" si="3">SUM(B8*5)</f>
        <v>5080</v>
      </c>
      <c r="G8" s="18">
        <f t="shared" ref="G8" si="4">SUM(B8*6)</f>
        <v>6096</v>
      </c>
      <c r="H8" s="18">
        <f t="shared" ref="H8" si="5">SUM(B8*7)</f>
        <v>7112</v>
      </c>
      <c r="I8" s="18">
        <f t="shared" ref="I8" si="6">SUM(B8*8)</f>
        <v>8128</v>
      </c>
      <c r="J8" s="18">
        <f t="shared" ref="J8" si="7">SUM(B8*9)</f>
        <v>9144</v>
      </c>
      <c r="K8" s="18">
        <f t="shared" ref="K8" si="8">SUM(B8*10)</f>
        <v>10160</v>
      </c>
      <c r="L8" s="18">
        <f t="shared" ref="L8" si="9">SUM(B8*11)</f>
        <v>11176</v>
      </c>
      <c r="M8" s="19">
        <v>12195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31</v>
      </c>
      <c r="B9" s="16">
        <v>21.88</v>
      </c>
      <c r="C9" s="16">
        <f t="shared" ref="C9:C17" si="10">SUM(B9*2)</f>
        <v>43.76</v>
      </c>
      <c r="D9" s="16">
        <f t="shared" ref="D9:D17" si="11">SUM(B9*3)</f>
        <v>65.64</v>
      </c>
      <c r="E9" s="16">
        <f t="shared" ref="E9:E17" si="12">SUM(B9*4)</f>
        <v>87.52</v>
      </c>
      <c r="F9" s="16">
        <f t="shared" ref="F9:F17" si="13">SUM(B9*5)</f>
        <v>109.39999999999999</v>
      </c>
      <c r="G9" s="16">
        <f t="shared" ref="G9:G17" si="14">SUM(B9*6)</f>
        <v>131.28</v>
      </c>
      <c r="H9" s="16">
        <f t="shared" ref="H9:H17" si="15">SUM(B9*7)</f>
        <v>153.16</v>
      </c>
      <c r="I9" s="16">
        <f t="shared" ref="I9:I17" si="16">SUM(B9*8)</f>
        <v>175.04</v>
      </c>
      <c r="J9" s="16">
        <v>262.5</v>
      </c>
      <c r="K9" s="16">
        <v>262.5</v>
      </c>
      <c r="L9" s="16">
        <v>262.5</v>
      </c>
      <c r="M9" s="16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M15" si="17">SUM(B10*9)</f>
        <v>0</v>
      </c>
      <c r="K10" s="16">
        <f t="shared" si="17"/>
        <v>0</v>
      </c>
      <c r="L10" s="16">
        <f t="shared" si="17"/>
        <v>0</v>
      </c>
      <c r="M10" s="16">
        <f t="shared" si="17"/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11.02</v>
      </c>
      <c r="C11" s="16">
        <f t="shared" si="10"/>
        <v>22.04</v>
      </c>
      <c r="D11" s="16">
        <f t="shared" si="11"/>
        <v>33.06</v>
      </c>
      <c r="E11" s="16">
        <f t="shared" si="12"/>
        <v>44.08</v>
      </c>
      <c r="F11" s="16">
        <f t="shared" si="13"/>
        <v>55.099999999999994</v>
      </c>
      <c r="G11" s="16">
        <f t="shared" si="14"/>
        <v>66.12</v>
      </c>
      <c r="H11" s="16">
        <f t="shared" si="15"/>
        <v>77.14</v>
      </c>
      <c r="I11" s="16">
        <f t="shared" si="16"/>
        <v>88.16</v>
      </c>
      <c r="J11" s="16">
        <v>132.25</v>
      </c>
      <c r="K11" s="16">
        <v>132.25</v>
      </c>
      <c r="L11" s="16">
        <v>132.25</v>
      </c>
      <c r="M11" s="16">
        <v>132.25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30</v>
      </c>
      <c r="B12" s="16">
        <v>2.08</v>
      </c>
      <c r="C12" s="16">
        <v>4.16</v>
      </c>
      <c r="D12" s="16">
        <v>6.24</v>
      </c>
      <c r="E12" s="16">
        <v>8.32</v>
      </c>
      <c r="F12" s="16">
        <v>10.4</v>
      </c>
      <c r="G12" s="16">
        <v>12.48</v>
      </c>
      <c r="H12" s="16">
        <v>14.56</v>
      </c>
      <c r="I12" s="16"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5.21</v>
      </c>
      <c r="C13" s="16">
        <f t="shared" si="10"/>
        <v>10.42</v>
      </c>
      <c r="D13" s="16">
        <f t="shared" si="11"/>
        <v>15.629999999999999</v>
      </c>
      <c r="E13" s="16">
        <f t="shared" si="12"/>
        <v>20.84</v>
      </c>
      <c r="F13" s="16">
        <f t="shared" si="13"/>
        <v>26.05</v>
      </c>
      <c r="G13" s="16">
        <f t="shared" si="14"/>
        <v>31.259999999999998</v>
      </c>
      <c r="H13" s="16">
        <f t="shared" si="15"/>
        <v>36.47</v>
      </c>
      <c r="I13" s="16">
        <f t="shared" si="16"/>
        <v>41.68</v>
      </c>
      <c r="J13" s="16">
        <v>62.5</v>
      </c>
      <c r="K13" s="16">
        <v>62.5</v>
      </c>
      <c r="L13" s="16">
        <v>62.5</v>
      </c>
      <c r="M13" s="16">
        <v>62.5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18.29</v>
      </c>
      <c r="C14" s="16">
        <f t="shared" si="10"/>
        <v>36.58</v>
      </c>
      <c r="D14" s="16">
        <f t="shared" si="11"/>
        <v>54.87</v>
      </c>
      <c r="E14" s="16">
        <f t="shared" si="12"/>
        <v>73.16</v>
      </c>
      <c r="F14" s="16">
        <f t="shared" si="13"/>
        <v>91.449999999999989</v>
      </c>
      <c r="G14" s="16">
        <f t="shared" si="14"/>
        <v>109.74</v>
      </c>
      <c r="H14" s="16">
        <f t="shared" si="15"/>
        <v>128.03</v>
      </c>
      <c r="I14" s="16">
        <f t="shared" si="16"/>
        <v>146.32</v>
      </c>
      <c r="J14" s="16">
        <v>219.5</v>
      </c>
      <c r="K14" s="16">
        <v>219.5</v>
      </c>
      <c r="L14" s="16">
        <v>219.5</v>
      </c>
      <c r="M14" s="16">
        <v>219.5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si="17"/>
        <v>0</v>
      </c>
      <c r="L15" s="16">
        <f t="shared" si="17"/>
        <v>0</v>
      </c>
      <c r="M15" s="16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32</v>
      </c>
      <c r="B16" s="16">
        <v>85</v>
      </c>
      <c r="C16" s="16">
        <v>85</v>
      </c>
      <c r="D16" s="16">
        <v>85</v>
      </c>
      <c r="E16" s="16">
        <v>85</v>
      </c>
      <c r="F16" s="16">
        <v>85</v>
      </c>
      <c r="G16" s="16">
        <v>85</v>
      </c>
      <c r="H16" s="16">
        <v>85</v>
      </c>
      <c r="I16" s="16">
        <v>85</v>
      </c>
      <c r="J16" s="16">
        <v>85</v>
      </c>
      <c r="K16" s="16">
        <v>85</v>
      </c>
      <c r="L16" s="16">
        <v>85</v>
      </c>
      <c r="M16" s="16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10"/>
        <v>71.66</v>
      </c>
      <c r="D17" s="16">
        <f t="shared" si="11"/>
        <v>107.49</v>
      </c>
      <c r="E17" s="16">
        <f t="shared" si="12"/>
        <v>143.32</v>
      </c>
      <c r="F17" s="16">
        <f t="shared" si="13"/>
        <v>179.14999999999998</v>
      </c>
      <c r="G17" s="16">
        <f t="shared" si="14"/>
        <v>214.98</v>
      </c>
      <c r="H17" s="16">
        <f t="shared" si="15"/>
        <v>250.81</v>
      </c>
      <c r="I17" s="16">
        <f t="shared" si="1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20.190000000000001</v>
      </c>
      <c r="C19" s="16">
        <f>SUM(B19*2)</f>
        <v>40.380000000000003</v>
      </c>
      <c r="D19" s="16">
        <f>SUM(B19*3)</f>
        <v>60.570000000000007</v>
      </c>
      <c r="E19" s="16">
        <f>SUM(B19*4)</f>
        <v>80.760000000000005</v>
      </c>
      <c r="F19" s="16">
        <f>SUM(B19*5)</f>
        <v>100.95</v>
      </c>
      <c r="G19" s="16">
        <f>SUM(B19*6)</f>
        <v>121.14000000000001</v>
      </c>
      <c r="H19" s="16">
        <f>SUM(B19*7)</f>
        <v>141.33000000000001</v>
      </c>
      <c r="I19" s="16">
        <f>SUM(B19*8)</f>
        <v>161.52000000000001</v>
      </c>
      <c r="J19" s="16">
        <v>242.25</v>
      </c>
      <c r="K19" s="16">
        <v>242.25</v>
      </c>
      <c r="L19" s="16">
        <v>242.25</v>
      </c>
      <c r="M19" s="16">
        <v>242.25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>SUM(B8:B19)</f>
        <v>1220.5</v>
      </c>
      <c r="C20" s="12">
        <f>SUM(C8:C19)</f>
        <v>2351</v>
      </c>
      <c r="D20" s="12">
        <f>SUM(D8:D19)</f>
        <v>3481.4999999999995</v>
      </c>
      <c r="E20" s="12">
        <f>SUM(E8:E19)</f>
        <v>4612</v>
      </c>
      <c r="F20" s="12">
        <f>SUM(F8:F19)</f>
        <v>5742.4999999999991</v>
      </c>
      <c r="G20" s="12">
        <f>SUM(G8:G19)</f>
        <v>6872.9999999999991</v>
      </c>
      <c r="H20" s="12">
        <f>SUM(H8:H19)</f>
        <v>8003.5000000000009</v>
      </c>
      <c r="I20" s="12">
        <f>SUM(I8:I19)</f>
        <v>9134</v>
      </c>
      <c r="J20" s="12">
        <f>SUM(J8:J19)</f>
        <v>10608</v>
      </c>
      <c r="K20" s="12">
        <f>SUM(K8:K19)</f>
        <v>11624</v>
      </c>
      <c r="L20" s="12">
        <f>SUM(L8:L19)</f>
        <v>12640</v>
      </c>
      <c r="M20" s="13">
        <f>SUM(M8:M19)</f>
        <v>13659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1279</v>
      </c>
      <c r="C24" s="18">
        <f t="shared" ref="C24" si="18">SUM(B24*2)</f>
        <v>2558</v>
      </c>
      <c r="D24" s="18">
        <f t="shared" ref="D24" si="19">SUM(B24*3)</f>
        <v>3837</v>
      </c>
      <c r="E24" s="18">
        <f t="shared" ref="E24" si="20">SUM(B24*4)</f>
        <v>5116</v>
      </c>
      <c r="F24" s="18">
        <f t="shared" ref="F24" si="21">SUM(B24*5)</f>
        <v>6395</v>
      </c>
      <c r="G24" s="18">
        <f t="shared" ref="G24" si="22">SUM(B24*6)</f>
        <v>7674</v>
      </c>
      <c r="H24" s="18">
        <f t="shared" ref="H24" si="23">SUM(B24*7)</f>
        <v>8953</v>
      </c>
      <c r="I24" s="18">
        <f t="shared" ref="I24" si="24">SUM(B24*8)</f>
        <v>10232</v>
      </c>
      <c r="J24" s="18">
        <f t="shared" ref="J24" si="25">SUM(B24*9)</f>
        <v>11511</v>
      </c>
      <c r="K24" s="18">
        <f t="shared" ref="K24" si="26">SUM(B24*10)</f>
        <v>12790</v>
      </c>
      <c r="L24" s="18">
        <f t="shared" ref="L24" si="27">SUM(B24*11)</f>
        <v>14069</v>
      </c>
      <c r="M24" s="19">
        <v>15350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31</v>
      </c>
      <c r="B25" s="16">
        <v>21.88</v>
      </c>
      <c r="C25" s="16">
        <f t="shared" ref="C25:C33" si="28">SUM(B25*2)</f>
        <v>43.76</v>
      </c>
      <c r="D25" s="16">
        <f t="shared" ref="D25:D33" si="29">SUM(B25*3)</f>
        <v>65.64</v>
      </c>
      <c r="E25" s="16">
        <f t="shared" ref="E25:E33" si="30">SUM(B25*4)</f>
        <v>87.52</v>
      </c>
      <c r="F25" s="16">
        <f t="shared" ref="F25:F33" si="31">SUM(B25*5)</f>
        <v>109.39999999999999</v>
      </c>
      <c r="G25" s="16">
        <f t="shared" ref="G25:G33" si="32">SUM(B25*6)</f>
        <v>131.28</v>
      </c>
      <c r="H25" s="16">
        <f t="shared" ref="H25:H33" si="33">SUM(B25*7)</f>
        <v>153.16</v>
      </c>
      <c r="I25" s="16">
        <f t="shared" ref="I25:I33" si="34">SUM(B25*8)</f>
        <v>175.04</v>
      </c>
      <c r="J25" s="16">
        <v>262.5</v>
      </c>
      <c r="K25" s="16">
        <v>262.5</v>
      </c>
      <c r="L25" s="16">
        <v>262.5</v>
      </c>
      <c r="M25" s="16">
        <v>262.5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si="28"/>
        <v>0</v>
      </c>
      <c r="D26" s="16">
        <f t="shared" si="29"/>
        <v>0</v>
      </c>
      <c r="E26" s="16">
        <f t="shared" si="30"/>
        <v>0</v>
      </c>
      <c r="F26" s="16">
        <f t="shared" si="31"/>
        <v>0</v>
      </c>
      <c r="G26" s="16">
        <f t="shared" si="32"/>
        <v>0</v>
      </c>
      <c r="H26" s="16">
        <f t="shared" si="33"/>
        <v>0</v>
      </c>
      <c r="I26" s="16">
        <f t="shared" si="34"/>
        <v>0</v>
      </c>
      <c r="J26" s="16">
        <f t="shared" ref="J26:M31" si="35">SUM(B26*9)</f>
        <v>0</v>
      </c>
      <c r="K26" s="16">
        <f t="shared" si="35"/>
        <v>0</v>
      </c>
      <c r="L26" s="16">
        <f t="shared" si="35"/>
        <v>0</v>
      </c>
      <c r="M26" s="16">
        <f t="shared" si="35"/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11.02</v>
      </c>
      <c r="C27" s="16">
        <f t="shared" si="28"/>
        <v>22.04</v>
      </c>
      <c r="D27" s="16">
        <f t="shared" si="29"/>
        <v>33.06</v>
      </c>
      <c r="E27" s="16">
        <f t="shared" si="30"/>
        <v>44.08</v>
      </c>
      <c r="F27" s="16">
        <f t="shared" si="31"/>
        <v>55.099999999999994</v>
      </c>
      <c r="G27" s="16">
        <f t="shared" si="32"/>
        <v>66.12</v>
      </c>
      <c r="H27" s="16">
        <f t="shared" si="33"/>
        <v>77.14</v>
      </c>
      <c r="I27" s="16">
        <f t="shared" si="34"/>
        <v>88.16</v>
      </c>
      <c r="J27" s="16">
        <v>132.25</v>
      </c>
      <c r="K27" s="16">
        <v>132.25</v>
      </c>
      <c r="L27" s="16">
        <v>132.25</v>
      </c>
      <c r="M27" s="16">
        <v>132.25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30</v>
      </c>
      <c r="B28" s="16">
        <v>2.08</v>
      </c>
      <c r="C28" s="16">
        <v>4.16</v>
      </c>
      <c r="D28" s="16">
        <v>6.24</v>
      </c>
      <c r="E28" s="16">
        <v>8.32</v>
      </c>
      <c r="F28" s="16">
        <v>10.4</v>
      </c>
      <c r="G28" s="16">
        <v>12.48</v>
      </c>
      <c r="H28" s="16">
        <v>14.56</v>
      </c>
      <c r="I28" s="16">
        <v>16.64</v>
      </c>
      <c r="J28" s="16">
        <v>25</v>
      </c>
      <c r="K28" s="16">
        <v>25</v>
      </c>
      <c r="L28" s="16">
        <v>25</v>
      </c>
      <c r="M28" s="16">
        <v>25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5.21</v>
      </c>
      <c r="C29" s="16">
        <f t="shared" si="28"/>
        <v>10.42</v>
      </c>
      <c r="D29" s="16">
        <f t="shared" si="29"/>
        <v>15.629999999999999</v>
      </c>
      <c r="E29" s="16">
        <f t="shared" si="30"/>
        <v>20.84</v>
      </c>
      <c r="F29" s="16">
        <f t="shared" si="31"/>
        <v>26.05</v>
      </c>
      <c r="G29" s="16">
        <f t="shared" si="32"/>
        <v>31.259999999999998</v>
      </c>
      <c r="H29" s="16">
        <f t="shared" si="33"/>
        <v>36.47</v>
      </c>
      <c r="I29" s="16">
        <f t="shared" si="34"/>
        <v>41.68</v>
      </c>
      <c r="J29" s="16">
        <v>62.5</v>
      </c>
      <c r="K29" s="16">
        <v>62.5</v>
      </c>
      <c r="L29" s="16">
        <v>62.5</v>
      </c>
      <c r="M29" s="16">
        <v>62.5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18.29</v>
      </c>
      <c r="C30" s="16">
        <f t="shared" si="28"/>
        <v>36.58</v>
      </c>
      <c r="D30" s="16">
        <f t="shared" si="29"/>
        <v>54.87</v>
      </c>
      <c r="E30" s="16">
        <f t="shared" si="30"/>
        <v>73.16</v>
      </c>
      <c r="F30" s="16">
        <f t="shared" si="31"/>
        <v>91.449999999999989</v>
      </c>
      <c r="G30" s="16">
        <f t="shared" si="32"/>
        <v>109.74</v>
      </c>
      <c r="H30" s="16">
        <f t="shared" si="33"/>
        <v>128.03</v>
      </c>
      <c r="I30" s="16">
        <f t="shared" si="34"/>
        <v>146.32</v>
      </c>
      <c r="J30" s="16">
        <v>219.5</v>
      </c>
      <c r="K30" s="16">
        <v>219.5</v>
      </c>
      <c r="L30" s="16">
        <v>219.5</v>
      </c>
      <c r="M30" s="16">
        <v>219.5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28"/>
        <v>0</v>
      </c>
      <c r="D31" s="16">
        <f t="shared" si="29"/>
        <v>0</v>
      </c>
      <c r="E31" s="16">
        <f t="shared" si="30"/>
        <v>0</v>
      </c>
      <c r="F31" s="16">
        <f t="shared" si="31"/>
        <v>0</v>
      </c>
      <c r="G31" s="16">
        <f t="shared" si="32"/>
        <v>0</v>
      </c>
      <c r="H31" s="16">
        <f t="shared" si="33"/>
        <v>0</v>
      </c>
      <c r="I31" s="16">
        <f t="shared" si="34"/>
        <v>0</v>
      </c>
      <c r="J31" s="16">
        <f t="shared" si="35"/>
        <v>0</v>
      </c>
      <c r="K31" s="16">
        <f t="shared" si="35"/>
        <v>0</v>
      </c>
      <c r="L31" s="16">
        <f t="shared" si="35"/>
        <v>0</v>
      </c>
      <c r="M31" s="16">
        <f t="shared" si="35"/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32</v>
      </c>
      <c r="B32" s="16">
        <v>85</v>
      </c>
      <c r="C32" s="16">
        <v>85</v>
      </c>
      <c r="D32" s="16">
        <v>85</v>
      </c>
      <c r="E32" s="16">
        <v>85</v>
      </c>
      <c r="F32" s="16">
        <v>85</v>
      </c>
      <c r="G32" s="16">
        <v>85</v>
      </c>
      <c r="H32" s="16">
        <v>85</v>
      </c>
      <c r="I32" s="16">
        <v>85</v>
      </c>
      <c r="J32" s="16">
        <v>85</v>
      </c>
      <c r="K32" s="16">
        <v>85</v>
      </c>
      <c r="L32" s="16">
        <v>85</v>
      </c>
      <c r="M32" s="16">
        <v>85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35.83</v>
      </c>
      <c r="C33" s="16">
        <f t="shared" si="28"/>
        <v>71.66</v>
      </c>
      <c r="D33" s="16">
        <f t="shared" si="29"/>
        <v>107.49</v>
      </c>
      <c r="E33" s="16">
        <f t="shared" si="30"/>
        <v>143.32</v>
      </c>
      <c r="F33" s="16">
        <f t="shared" si="31"/>
        <v>179.14999999999998</v>
      </c>
      <c r="G33" s="16">
        <f t="shared" si="32"/>
        <v>214.98</v>
      </c>
      <c r="H33" s="16">
        <f t="shared" si="33"/>
        <v>250.81</v>
      </c>
      <c r="I33" s="16">
        <f t="shared" si="34"/>
        <v>286.64</v>
      </c>
      <c r="J33" s="16">
        <v>430</v>
      </c>
      <c r="K33" s="16">
        <v>430</v>
      </c>
      <c r="L33" s="16">
        <v>430</v>
      </c>
      <c r="M33" s="16">
        <v>430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20.190000000000001</v>
      </c>
      <c r="C35" s="16">
        <f>SUM(B35*2)</f>
        <v>40.380000000000003</v>
      </c>
      <c r="D35" s="16">
        <f>SUM(B35*3)</f>
        <v>60.570000000000007</v>
      </c>
      <c r="E35" s="16">
        <f>SUM(B35*4)</f>
        <v>80.760000000000005</v>
      </c>
      <c r="F35" s="16">
        <f>SUM(B35*5)</f>
        <v>100.95</v>
      </c>
      <c r="G35" s="16">
        <f>SUM(B35*6)</f>
        <v>121.14000000000001</v>
      </c>
      <c r="H35" s="16">
        <f>SUM(B35*7)</f>
        <v>141.33000000000001</v>
      </c>
      <c r="I35" s="16">
        <f>SUM(B35*8)</f>
        <v>161.52000000000001</v>
      </c>
      <c r="J35" s="16">
        <v>242.25</v>
      </c>
      <c r="K35" s="16">
        <v>242.25</v>
      </c>
      <c r="L35" s="16">
        <v>242.25</v>
      </c>
      <c r="M35" s="16">
        <v>242.25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36">SUM(B24:B35)</f>
        <v>1483.5</v>
      </c>
      <c r="C36" s="12">
        <f t="shared" si="36"/>
        <v>2877</v>
      </c>
      <c r="D36" s="12">
        <f t="shared" si="36"/>
        <v>4270.4999999999991</v>
      </c>
      <c r="E36" s="12">
        <f t="shared" si="36"/>
        <v>5664</v>
      </c>
      <c r="F36" s="12">
        <f t="shared" si="36"/>
        <v>7057.4999999999991</v>
      </c>
      <c r="G36" s="12">
        <f t="shared" si="36"/>
        <v>8450.9999999999982</v>
      </c>
      <c r="H36" s="12">
        <f t="shared" si="36"/>
        <v>9844.4999999999982</v>
      </c>
      <c r="I36" s="12">
        <f t="shared" si="36"/>
        <v>11238</v>
      </c>
      <c r="J36" s="12">
        <f t="shared" si="36"/>
        <v>12975</v>
      </c>
      <c r="K36" s="12">
        <f t="shared" si="36"/>
        <v>14254</v>
      </c>
      <c r="L36" s="12">
        <f t="shared" si="36"/>
        <v>15533</v>
      </c>
      <c r="M36" s="13">
        <f t="shared" si="36"/>
        <v>16814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kqzygJfUu2UX2BaTwviQxGpt5kYp2LeMWYCzhpEKZaChe9HN97ZGTzilGFzr7a5tSgy4a9AaArF+nW+HUQi5og==" saltValue="H3fCF1yyo71G7AgUEzyLaQ==" spinCount="100000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2020 PT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2020 PT Tuition and Fee Billing Rates</dc:title>
  <dc:subject>Listing of graduate tuition and fees for the spring 2017 semester</dc:subject>
  <dc:creator>UB Student Accounts</dc:creator>
  <cp:keywords>tuition,fees, PT tuition, PT fees</cp:keywords>
  <cp:lastModifiedBy>Stevens, Laura</cp:lastModifiedBy>
  <cp:lastPrinted>2019-05-21T14:58:12Z</cp:lastPrinted>
  <dcterms:created xsi:type="dcterms:W3CDTF">2016-06-06T21:02:30Z</dcterms:created>
  <dcterms:modified xsi:type="dcterms:W3CDTF">2020-08-04T19:07:10Z</dcterms:modified>
  <cp:category>tuition</cp:category>
</cp:coreProperties>
</file>